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6" windowHeight="11760" tabRatio="500" activeTab="5"/>
  </bookViews>
  <sheets>
    <sheet name="Gráfica 1" sheetId="1" r:id="rId1"/>
    <sheet name="Gráfica 2" sheetId="2" r:id="rId2"/>
    <sheet name="Gráfica 3" sheetId="3" r:id="rId3"/>
    <sheet name="Gráfica 4" sheetId="4" r:id="rId4"/>
    <sheet name="Figura 1" sheetId="5" r:id="rId5"/>
    <sheet name="Cuadros" sheetId="6" r:id="rId6"/>
  </sheets>
  <externalReferences>
    <externalReference r:id="rId7"/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D17" i="4" l="1"/>
  <c r="D16" i="4"/>
  <c r="D15" i="4"/>
  <c r="D14" i="4"/>
  <c r="D13" i="4"/>
  <c r="D12" i="4"/>
  <c r="D11" i="4"/>
  <c r="D9" i="4"/>
  <c r="C9" i="4"/>
  <c r="D8" i="4"/>
  <c r="D7" i="4"/>
  <c r="D6" i="4"/>
  <c r="D5" i="4"/>
  <c r="D4" i="4"/>
  <c r="C23" i="3" l="1"/>
  <c r="C22" i="3"/>
  <c r="C21" i="3"/>
  <c r="C20" i="3"/>
  <c r="C19" i="3"/>
  <c r="C18" i="3"/>
  <c r="C17" i="3"/>
  <c r="C16" i="3"/>
  <c r="C15" i="3"/>
  <c r="C14" i="3"/>
  <c r="C13" i="3"/>
  <c r="C12" i="3"/>
  <c r="C9" i="3"/>
  <c r="C8" i="3"/>
  <c r="C7" i="3"/>
  <c r="C6" i="3"/>
  <c r="C5" i="3"/>
  <c r="D20" i="2" l="1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2" i="1" l="1"/>
  <c r="D20" i="1" l="1"/>
  <c r="D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5" i="1"/>
</calcChain>
</file>

<file path=xl/sharedStrings.xml><?xml version="1.0" encoding="utf-8"?>
<sst xmlns="http://schemas.openxmlformats.org/spreadsheetml/2006/main" count="116" uniqueCount="55">
  <si>
    <t>Exported data</t>
  </si>
  <si>
    <t>País</t>
  </si>
  <si>
    <t>Argentina</t>
  </si>
  <si>
    <t>Brazil</t>
  </si>
  <si>
    <t>Chile</t>
  </si>
  <si>
    <t>Colombia</t>
  </si>
  <si>
    <t>Costa Rica</t>
  </si>
  <si>
    <t>Cuba</t>
  </si>
  <si>
    <t>Ecuador</t>
  </si>
  <si>
    <t>El Salvador</t>
  </si>
  <si>
    <t>Guatemala</t>
  </si>
  <si>
    <t>Honduras</t>
  </si>
  <si>
    <t>Mexico</t>
  </si>
  <si>
    <t>Panama</t>
  </si>
  <si>
    <t>Paraguay</t>
  </si>
  <si>
    <t>Perú</t>
  </si>
  <si>
    <t>Uruguay</t>
  </si>
  <si>
    <t>Venezuela</t>
  </si>
  <si>
    <t>Latin America and the Caribbean</t>
  </si>
  <si>
    <t>Brasil</t>
  </si>
  <si>
    <t>México</t>
  </si>
  <si>
    <t>Resto de Países</t>
  </si>
  <si>
    <t>Gráfica 1. Participación en el gasto en I+D expresada como porcentaje del gasto total en I+D en América Latina, 2015 (medido en millones de PPP).</t>
  </si>
  <si>
    <t>Fuente: Cálculos propios con información de la Red Iberoamericana de Indicadores de Ciencia y Tecnología (RICYT).</t>
  </si>
  <si>
    <t>América Latina</t>
  </si>
  <si>
    <t>Bolivia</t>
  </si>
  <si>
    <t>Nicaragua</t>
  </si>
  <si>
    <t>Notas generales: Investigadores: Incluye becarios de I+D. PEA: Corresponde a Población Económicamente Activa.  EJC: Corresponde a Equivalencia a Jornada Completa. Guatemala: La información remitida corresponde únicamente al personal de proyectos de I+D del sector público y educación superior.Mexico: Las variaciones en el número del personal se deben a variaciones en la muestra a la que se le aplica la encuesta.Latin America and the Caribbean: Los datos son estimados.Ibero-America: Los datos son estimados.</t>
  </si>
  <si>
    <t xml:space="preserve">Gráfica 2. Número de Investigadores por cada 1000 integrantes de la fuerza laboral en 2006 (o año más cercano disponible) y 2015 (o último año disponible). </t>
  </si>
  <si>
    <t>SUMA</t>
  </si>
  <si>
    <t>Total</t>
  </si>
  <si>
    <t>Otros</t>
  </si>
  <si>
    <t>Notas generales: Total: Refiere al total mundial. Los subtotales difieren del total debido a las copublicaciones que se registran como un entero para cada país participante.</t>
  </si>
  <si>
    <t>Grafica 3. Distribución porcentual de la producción científica en SCOPUS y SCI, 2015.</t>
  </si>
  <si>
    <t>http://www.scimagoir.com</t>
  </si>
  <si>
    <t>Informacion a julio de 2018</t>
  </si>
  <si>
    <t>Panamá</t>
  </si>
  <si>
    <t>Gráfica 4. América Latina: participación de laboratorios con más de 100 publicaciones científicas, 2018</t>
  </si>
  <si>
    <t>Fuente: Elaboración propia con información de la base de datos de Scimago Institutions Rankings, 2018</t>
  </si>
  <si>
    <t>Figura 1. Representación geométrica del coeficiente de corrección del error</t>
  </si>
  <si>
    <t>Fuente: Elaboración propia</t>
  </si>
  <si>
    <t>Formato imagen</t>
  </si>
  <si>
    <t>Cuadro 1. Estadísticas descriptivas de la base de datos.</t>
  </si>
  <si>
    <r>
      <t>Fuente:</t>
    </r>
    <r>
      <rPr>
        <sz val="12"/>
        <rFont val="Times New Roman"/>
        <family val="1"/>
      </rPr>
      <t xml:space="preserve"> Elaboración propia en Eviews.</t>
    </r>
  </si>
  <si>
    <t>Cuadro 2. Raíces unitarias de panel (en niveles).</t>
  </si>
  <si>
    <t>Fuente: Elaboración propia.</t>
  </si>
  <si>
    <r>
      <t>Nota: Entre paréntesis se presentan las probabilidades (P-value).</t>
    </r>
    <r>
      <rPr>
        <b/>
        <sz val="10"/>
        <rFont val="Times New Roman"/>
        <family val="1"/>
      </rPr>
      <t xml:space="preserve">                                                                                                                      </t>
    </r>
  </si>
  <si>
    <t>Cuadro 3. Raíces unitarias de panel (en primeras diferencias).</t>
  </si>
  <si>
    <t>Cuadro 4. Pruebas de raíces unitarias para los residuales del MCO de Engle-Granger.</t>
  </si>
  <si>
    <r>
      <t>Nota: Entre paréntesis se presentan las probabilidades (P-Value).</t>
    </r>
    <r>
      <rPr>
        <b/>
        <sz val="8"/>
        <rFont val="Times New Roman"/>
        <family val="1"/>
      </rPr>
      <t xml:space="preserve">                                                                                                                    </t>
    </r>
  </si>
  <si>
    <t>Cuadro 5. Pruebas de cointegración de Johansen</t>
  </si>
  <si>
    <r>
      <t xml:space="preserve">Nota: ***, ** y * indican rechazo de la hipótesis nula al 1% al 5% y 10%, respectivamente                                                              </t>
    </r>
    <r>
      <rPr>
        <b/>
        <sz val="9"/>
        <rFont val="Times New Roman"/>
        <family val="1"/>
      </rPr>
      <t/>
    </r>
  </si>
  <si>
    <t>Cuadro 6. Resultados de estimación del modelo VECM</t>
  </si>
  <si>
    <r>
      <t>Notas: ***, ** y * denotan el nivel de significancia al 1%, 5% y 10% respectivamente.</t>
    </r>
    <r>
      <rPr>
        <sz val="10"/>
        <rFont val="Times New Roman"/>
        <family val="1"/>
      </rPr>
      <t xml:space="preserve">            </t>
    </r>
  </si>
  <si>
    <t xml:space="preserve"> Fuente: Elaboración propia.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</si>
</sst>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>
    <font>
      <sz val="11"/>
      <name val="Calibri"/>
    </font>
    <font>
      <b/>
      <sz val="11"/>
      <name val="Calibri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Fill="1" applyBorder="1"/>
    <xf numFmtId="0" fontId="1" fillId="0" borderId="0" xfId="0" applyFont="1" applyFill="1" applyBorder="1"/>
    <xf numFmtId="164" fontId="0" fillId="0" borderId="0" xfId="1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2" borderId="0" xfId="0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0" fontId="0" fillId="2" borderId="0" xfId="0" applyFont="1" applyFill="1" applyBorder="1"/>
    <xf numFmtId="0" fontId="0" fillId="0" borderId="0" xfId="0" applyFont="1" applyFill="1" applyBorder="1" applyAlignment="1"/>
    <xf numFmtId="4" fontId="0" fillId="0" borderId="0" xfId="0" applyNumberFormat="1" applyFont="1" applyFill="1" applyBorder="1"/>
    <xf numFmtId="2" fontId="0" fillId="0" borderId="0" xfId="0" applyNumberFormat="1" applyFont="1" applyFill="1" applyBorder="1"/>
    <xf numFmtId="0" fontId="0" fillId="2" borderId="0" xfId="0" applyFill="1"/>
    <xf numFmtId="0" fontId="0" fillId="0" borderId="0" xfId="0"/>
    <xf numFmtId="0" fontId="6" fillId="0" borderId="0" xfId="2"/>
    <xf numFmtId="0" fontId="3" fillId="2" borderId="0" xfId="0" applyFont="1" applyFill="1"/>
    <xf numFmtId="165" fontId="0" fillId="0" borderId="0" xfId="0" applyNumberFormat="1"/>
    <xf numFmtId="0" fontId="5" fillId="0" borderId="0" xfId="0" applyFont="1"/>
    <xf numFmtId="0" fontId="4" fillId="0" borderId="0" xfId="0" applyFont="1"/>
    <xf numFmtId="0" fontId="7" fillId="2" borderId="0" xfId="0" applyFont="1" applyFill="1" applyBorder="1"/>
    <xf numFmtId="0" fontId="7" fillId="2" borderId="0" xfId="0" applyFont="1" applyFill="1"/>
    <xf numFmtId="0" fontId="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47659667541557"/>
          <c:y val="2.5643773694954786E-2"/>
          <c:w val="0.65301008971511687"/>
          <c:h val="0.9513678609322529"/>
        </c:manualLayout>
      </c:layout>
      <c:pieChart>
        <c:varyColors val="1"/>
        <c:ser>
          <c:idx val="0"/>
          <c:order val="0"/>
          <c:spPr>
            <a:ln w="22225"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angle"/>
              <a:bevelB prst="angle"/>
            </a:sp3d>
          </c:spPr>
          <c:dPt>
            <c:idx val="0"/>
            <c:bubble3D val="0"/>
            <c:spPr>
              <a:solidFill>
                <a:srgbClr val="0070C0"/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1"/>
            <c:bubble3D val="0"/>
            <c:spPr>
              <a:solidFill>
                <a:srgbClr val="C00000"/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2"/>
            <c:bubble3D val="0"/>
            <c:spPr>
              <a:solidFill>
                <a:srgbClr val="00B050"/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3"/>
            <c:bubble3D val="0"/>
            <c:spPr>
              <a:solidFill>
                <a:srgbClr val="7030A0"/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4"/>
            <c:bubble3D val="0"/>
            <c:spPr>
              <a:solidFill>
                <a:srgbClr val="00B0F0"/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2225"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Lbls>
            <c:dLbl>
              <c:idx val="0"/>
              <c:layout>
                <c:manualLayout>
                  <c:x val="-0.16931566986079402"/>
                  <c:y val="5.68639454192854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673080805727686"/>
                  <c:y val="-0.17747984765999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7516449497067305"/>
                  <c:y val="-2.333637078747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6808512841220295E-3"/>
                  <c:y val="-5.33221181180245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7394275419714306E-3"/>
                  <c:y val="-6.1431964921298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4300009836048624E-2"/>
                  <c:y val="-4.0265115228548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'Gráfica 1'!$F$5:$F$10</c:f>
              <c:strCache>
                <c:ptCount val="6"/>
                <c:pt idx="0">
                  <c:v>Brasil</c:v>
                </c:pt>
                <c:pt idx="1">
                  <c:v>México</c:v>
                </c:pt>
                <c:pt idx="2">
                  <c:v>Argentina</c:v>
                </c:pt>
                <c:pt idx="3">
                  <c:v>Colombia</c:v>
                </c:pt>
                <c:pt idx="4">
                  <c:v>Chile</c:v>
                </c:pt>
                <c:pt idx="5">
                  <c:v>Resto de Países</c:v>
                </c:pt>
              </c:strCache>
            </c:strRef>
          </c:cat>
          <c:val>
            <c:numRef>
              <c:f>'Gráfica 1'!$G$5:$G$10</c:f>
              <c:numCache>
                <c:formatCode>0.0%</c:formatCode>
                <c:ptCount val="6"/>
                <c:pt idx="0">
                  <c:v>0.61941556533333253</c:v>
                </c:pt>
                <c:pt idx="1">
                  <c:v>0.17425643304867539</c:v>
                </c:pt>
                <c:pt idx="2">
                  <c:v>8.3894313406830096E-2</c:v>
                </c:pt>
                <c:pt idx="3">
                  <c:v>2.8913191518140965E-2</c:v>
                </c:pt>
                <c:pt idx="4">
                  <c:v>2.4422501374299119E-2</c:v>
                </c:pt>
                <c:pt idx="5">
                  <c:v>6.9097995318721767E-2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8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51889858533031E-2"/>
          <c:y val="2.8017829132305206E-2"/>
          <c:w val="0.91683826525294443"/>
          <c:h val="0.71851682740840828"/>
        </c:manualLayout>
      </c:layout>
      <c:barChart>
        <c:barDir val="col"/>
        <c:grouping val="clustered"/>
        <c:varyColors val="0"/>
        <c:ser>
          <c:idx val="1"/>
          <c:order val="1"/>
          <c:tx>
            <c:v>2015</c:v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[1]Hoja1!$A$3:$A$20</c:f>
              <c:strCache>
                <c:ptCount val="18"/>
                <c:pt idx="0">
                  <c:v>Argentina</c:v>
                </c:pt>
                <c:pt idx="1">
                  <c:v>Brasil</c:v>
                </c:pt>
                <c:pt idx="2">
                  <c:v>Costa Rica</c:v>
                </c:pt>
                <c:pt idx="3">
                  <c:v>Ecuador</c:v>
                </c:pt>
                <c:pt idx="4">
                  <c:v>América Latina</c:v>
                </c:pt>
                <c:pt idx="5">
                  <c:v>Chile</c:v>
                </c:pt>
                <c:pt idx="6">
                  <c:v>Uruguay</c:v>
                </c:pt>
                <c:pt idx="7">
                  <c:v>Mexico</c:v>
                </c:pt>
                <c:pt idx="8">
                  <c:v>Venezuela</c:v>
                </c:pt>
                <c:pt idx="9">
                  <c:v>Paraguay</c:v>
                </c:pt>
                <c:pt idx="10">
                  <c:v>Colombia</c:v>
                </c:pt>
                <c:pt idx="11">
                  <c:v>Bolivia</c:v>
                </c:pt>
                <c:pt idx="12">
                  <c:v>El Salvador</c:v>
                </c:pt>
                <c:pt idx="13">
                  <c:v>Panama</c:v>
                </c:pt>
                <c:pt idx="14">
                  <c:v>Nicaragua</c:v>
                </c:pt>
                <c:pt idx="15">
                  <c:v>Perú</c:v>
                </c:pt>
                <c:pt idx="16">
                  <c:v>Guatemala</c:v>
                </c:pt>
                <c:pt idx="17">
                  <c:v>Honduras</c:v>
                </c:pt>
              </c:strCache>
            </c:strRef>
          </c:cat>
          <c:val>
            <c:numRef>
              <c:f>[1]Hoja1!$C$3:$C$20</c:f>
              <c:numCache>
                <c:formatCode>General</c:formatCode>
                <c:ptCount val="18"/>
                <c:pt idx="0">
                  <c:v>4.7229000000000001</c:v>
                </c:pt>
                <c:pt idx="1">
                  <c:v>3.1080999999999999</c:v>
                </c:pt>
                <c:pt idx="2">
                  <c:v>1.7938000000000001</c:v>
                </c:pt>
                <c:pt idx="3">
                  <c:v>1.5859000000000001</c:v>
                </c:pt>
                <c:pt idx="4">
                  <c:v>1.5666</c:v>
                </c:pt>
                <c:pt idx="5">
                  <c:v>1.5071000000000001</c:v>
                </c:pt>
                <c:pt idx="6">
                  <c:v>1.3665</c:v>
                </c:pt>
                <c:pt idx="7">
                  <c:v>0.84440000000000004</c:v>
                </c:pt>
                <c:pt idx="8">
                  <c:v>0.76570000000000005</c:v>
                </c:pt>
                <c:pt idx="9">
                  <c:v>0.56710000000000005</c:v>
                </c:pt>
                <c:pt idx="10">
                  <c:v>0.4955</c:v>
                </c:pt>
                <c:pt idx="11">
                  <c:v>0.37230000000000002</c:v>
                </c:pt>
                <c:pt idx="12">
                  <c:v>0.35749999999999998</c:v>
                </c:pt>
                <c:pt idx="13">
                  <c:v>0.35</c:v>
                </c:pt>
                <c:pt idx="14">
                  <c:v>0.3427</c:v>
                </c:pt>
                <c:pt idx="15">
                  <c:v>0.1973</c:v>
                </c:pt>
                <c:pt idx="16">
                  <c:v>9.1999999999999998E-2</c:v>
                </c:pt>
                <c:pt idx="17">
                  <c:v>5.2499999999999998E-2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5"/>
        <c:axId val="254435712"/>
        <c:axId val="254437632"/>
      </c:barChart>
      <c:lineChart>
        <c:grouping val="standard"/>
        <c:varyColors val="0"/>
        <c:ser>
          <c:idx val="0"/>
          <c:order val="0"/>
          <c:tx>
            <c:v>2006</c:v>
          </c:tx>
          <c:spPr>
            <a:ln w="66675">
              <a:noFill/>
            </a:ln>
          </c:spPr>
          <c:marker>
            <c:symbol val="diamond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cat>
            <c:strRef>
              <c:f>[1]Hoja1!$A$3:$A$20</c:f>
              <c:strCache>
                <c:ptCount val="18"/>
                <c:pt idx="0">
                  <c:v>Argentina</c:v>
                </c:pt>
                <c:pt idx="1">
                  <c:v>Brasil</c:v>
                </c:pt>
                <c:pt idx="2">
                  <c:v>Costa Rica</c:v>
                </c:pt>
                <c:pt idx="3">
                  <c:v>Ecuador</c:v>
                </c:pt>
                <c:pt idx="4">
                  <c:v>América Latina</c:v>
                </c:pt>
                <c:pt idx="5">
                  <c:v>Chile</c:v>
                </c:pt>
                <c:pt idx="6">
                  <c:v>Uruguay</c:v>
                </c:pt>
                <c:pt idx="7">
                  <c:v>Mexico</c:v>
                </c:pt>
                <c:pt idx="8">
                  <c:v>Venezuela</c:v>
                </c:pt>
                <c:pt idx="9">
                  <c:v>Paraguay</c:v>
                </c:pt>
                <c:pt idx="10">
                  <c:v>Colombia</c:v>
                </c:pt>
                <c:pt idx="11">
                  <c:v>Bolivia</c:v>
                </c:pt>
                <c:pt idx="12">
                  <c:v>El Salvador</c:v>
                </c:pt>
                <c:pt idx="13">
                  <c:v>Panama</c:v>
                </c:pt>
                <c:pt idx="14">
                  <c:v>Nicaragua</c:v>
                </c:pt>
                <c:pt idx="15">
                  <c:v>Perú</c:v>
                </c:pt>
                <c:pt idx="16">
                  <c:v>Guatemala</c:v>
                </c:pt>
                <c:pt idx="17">
                  <c:v>Honduras</c:v>
                </c:pt>
              </c:strCache>
            </c:strRef>
          </c:cat>
          <c:val>
            <c:numRef>
              <c:f>[1]Hoja1!$B$3:$B$20</c:f>
              <c:numCache>
                <c:formatCode>General</c:formatCode>
                <c:ptCount val="18"/>
                <c:pt idx="0">
                  <c:v>3.3473000000000002</c:v>
                </c:pt>
                <c:pt idx="1">
                  <c:v>1.6705000000000001</c:v>
                </c:pt>
                <c:pt idx="2">
                  <c:v>1.6653</c:v>
                </c:pt>
                <c:pt idx="3">
                  <c:v>0.36159999999999998</c:v>
                </c:pt>
                <c:pt idx="4">
                  <c:v>1.347</c:v>
                </c:pt>
                <c:pt idx="5">
                  <c:v>1.3966000000000001</c:v>
                </c:pt>
                <c:pt idx="6">
                  <c:v>2.0788000000000002</c:v>
                </c:pt>
                <c:pt idx="7">
                  <c:v>0.73160000000000003</c:v>
                </c:pt>
                <c:pt idx="8">
                  <c:v>0.37919999999999998</c:v>
                </c:pt>
                <c:pt idx="9">
                  <c:v>0.28110000000000002</c:v>
                </c:pt>
                <c:pt idx="10">
                  <c:v>0.6845</c:v>
                </c:pt>
                <c:pt idx="11">
                  <c:v>0.37640000000000001</c:v>
                </c:pt>
                <c:pt idx="12">
                  <c:v>9.0700000000000003E-2</c:v>
                </c:pt>
                <c:pt idx="13">
                  <c:v>0.25319999999999998</c:v>
                </c:pt>
                <c:pt idx="14">
                  <c:v>0.1389</c:v>
                </c:pt>
                <c:pt idx="15">
                  <c:v>0.35799999999999998</c:v>
                </c:pt>
                <c:pt idx="16">
                  <c:v>0.12180000000000001</c:v>
                </c:pt>
                <c:pt idx="17">
                  <c:v>0.2235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35712"/>
        <c:axId val="254437632"/>
      </c:lineChart>
      <c:catAx>
        <c:axId val="254435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54437632"/>
        <c:crosses val="autoZero"/>
        <c:auto val="1"/>
        <c:lblAlgn val="ctr"/>
        <c:lblOffset val="100"/>
        <c:noMultiLvlLbl val="0"/>
      </c:catAx>
      <c:valAx>
        <c:axId val="254437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25443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771482987009293"/>
          <c:y val="3.4189690785693214E-2"/>
          <c:w val="0.49883149985313208"/>
          <c:h val="5.5880973458199375E-2"/>
        </c:manualLayout>
      </c:layout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27777777777779"/>
          <c:y val="1.1574074074074073E-2"/>
          <c:w val="0.57777777777777772"/>
          <c:h val="0.96296296296296291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angle"/>
              <a:bevelB prst="angle"/>
            </a:sp3d>
          </c:spPr>
          <c:dPt>
            <c:idx val="0"/>
            <c:bubble3D val="0"/>
            <c:spPr>
              <a:solidFill>
                <a:srgbClr val="0070C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1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2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3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4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Lbls>
            <c:dLbl>
              <c:idx val="4"/>
              <c:layout>
                <c:manualLayout>
                  <c:x val="-0.15833333333333333"/>
                  <c:y val="-6.94444444444444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"/>
                  <c:y val="-0.134259259259259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[2]Hoja1!$A$5:$A$10</c:f>
              <c:strCache>
                <c:ptCount val="6"/>
                <c:pt idx="0">
                  <c:v>Brasil</c:v>
                </c:pt>
                <c:pt idx="1">
                  <c:v>México</c:v>
                </c:pt>
                <c:pt idx="2">
                  <c:v>Argentina</c:v>
                </c:pt>
                <c:pt idx="3">
                  <c:v>Chile</c:v>
                </c:pt>
                <c:pt idx="4">
                  <c:v>Colombia</c:v>
                </c:pt>
                <c:pt idx="5">
                  <c:v>Otros</c:v>
                </c:pt>
              </c:strCache>
            </c:strRef>
          </c:cat>
          <c:val>
            <c:numRef>
              <c:f>[2]Hoja1!$C$5:$C$10</c:f>
              <c:numCache>
                <c:formatCode>General</c:formatCode>
                <c:ptCount val="6"/>
                <c:pt idx="0">
                  <c:v>0.53899453050230173</c:v>
                </c:pt>
                <c:pt idx="1">
                  <c:v>0.15456202878090397</c:v>
                </c:pt>
                <c:pt idx="2">
                  <c:v>0.10813842203042652</c:v>
                </c:pt>
                <c:pt idx="3">
                  <c:v>9.549751642365005E-2</c:v>
                </c:pt>
                <c:pt idx="4">
                  <c:v>6.4724554710133941E-2</c:v>
                </c:pt>
                <c:pt idx="5">
                  <c:v>0.04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22"/>
        <c:holeSize val="41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05555555555555"/>
          <c:y val="1.1574074074074073E-2"/>
          <c:w val="0.59166666666666667"/>
          <c:h val="0.9861111111111111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 prst="angle"/>
              <a:bevelB prst="angle"/>
            </a:sp3d>
          </c:spPr>
          <c:dPt>
            <c:idx val="0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1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2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3"/>
            <c:bubble3D val="0"/>
            <c:spPr>
              <a:solidFill>
                <a:srgbClr val="7030A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4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 prst="angle"/>
                <a:bevelB prst="angle"/>
              </a:sp3d>
            </c:spPr>
          </c:dPt>
          <c:dLbls>
            <c:dLbl>
              <c:idx val="0"/>
              <c:layout>
                <c:manualLayout>
                  <c:x val="0.20395811461067367"/>
                  <c:y val="-9.1764727325750944E-2"/>
                </c:manualLayout>
              </c:layout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2645417760279964"/>
                  <c:y val="-0.13287037037037028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1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[3]Hoja1!$B$4:$B$9</c:f>
              <c:strCache>
                <c:ptCount val="6"/>
                <c:pt idx="0">
                  <c:v>Brasil</c:v>
                </c:pt>
                <c:pt idx="1">
                  <c:v>México</c:v>
                </c:pt>
                <c:pt idx="2">
                  <c:v>Argentina</c:v>
                </c:pt>
                <c:pt idx="3">
                  <c:v>Chile</c:v>
                </c:pt>
                <c:pt idx="4">
                  <c:v>Colombia</c:v>
                </c:pt>
                <c:pt idx="5">
                  <c:v>Otros</c:v>
                </c:pt>
              </c:strCache>
            </c:strRef>
          </c:cat>
          <c:val>
            <c:numRef>
              <c:f>[3]Hoja1!$D$4:$D$9</c:f>
              <c:numCache>
                <c:formatCode>General</c:formatCode>
                <c:ptCount val="6"/>
                <c:pt idx="0">
                  <c:v>40.509915014164307</c:v>
                </c:pt>
                <c:pt idx="1">
                  <c:v>19.830028328611899</c:v>
                </c:pt>
                <c:pt idx="2">
                  <c:v>12.181303116147308</c:v>
                </c:pt>
                <c:pt idx="3">
                  <c:v>10.198300283286118</c:v>
                </c:pt>
                <c:pt idx="4">
                  <c:v>8.2152974504249308</c:v>
                </c:pt>
                <c:pt idx="5">
                  <c:v>7.0821529745042495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81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1</xdr:row>
      <xdr:rowOff>152399</xdr:rowOff>
    </xdr:from>
    <xdr:to>
      <xdr:col>14</xdr:col>
      <xdr:colOff>533399</xdr:colOff>
      <xdr:row>19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323850</xdr:colOff>
      <xdr:row>25</xdr:row>
      <xdr:rowOff>9525</xdr:rowOff>
    </xdr:from>
    <xdr:to>
      <xdr:col>14</xdr:col>
      <xdr:colOff>586397</xdr:colOff>
      <xdr:row>42</xdr:row>
      <xdr:rowOff>87536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4772025"/>
          <a:ext cx="4834547" cy="3316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2</xdr:row>
      <xdr:rowOff>57150</xdr:rowOff>
    </xdr:from>
    <xdr:to>
      <xdr:col>12</xdr:col>
      <xdr:colOff>190500</xdr:colOff>
      <xdr:row>19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514350</xdr:colOff>
      <xdr:row>26</xdr:row>
      <xdr:rowOff>123825</xdr:rowOff>
    </xdr:from>
    <xdr:to>
      <xdr:col>11</xdr:col>
      <xdr:colOff>612357</xdr:colOff>
      <xdr:row>43</xdr:row>
      <xdr:rowOff>110389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6925" y="5695950"/>
          <a:ext cx="5432007" cy="3225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28575</xdr:rowOff>
    </xdr:from>
    <xdr:to>
      <xdr:col>10</xdr:col>
      <xdr:colOff>114300</xdr:colOff>
      <xdr:row>20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119063</xdr:colOff>
      <xdr:row>28</xdr:row>
      <xdr:rowOff>119063</xdr:rowOff>
    </xdr:from>
    <xdr:to>
      <xdr:col>10</xdr:col>
      <xdr:colOff>119459</xdr:colOff>
      <xdr:row>43</xdr:row>
      <xdr:rowOff>5001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3594" y="5500688"/>
          <a:ext cx="4572396" cy="274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5</xdr:row>
      <xdr:rowOff>95250</xdr:rowOff>
    </xdr:from>
    <xdr:to>
      <xdr:col>12</xdr:col>
      <xdr:colOff>19050</xdr:colOff>
      <xdr:row>19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738188</xdr:colOff>
      <xdr:row>26</xdr:row>
      <xdr:rowOff>59532</xdr:rowOff>
    </xdr:from>
    <xdr:to>
      <xdr:col>11</xdr:col>
      <xdr:colOff>738584</xdr:colOff>
      <xdr:row>40</xdr:row>
      <xdr:rowOff>135970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6719" y="5012532"/>
          <a:ext cx="4572396" cy="2743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2</xdr:row>
      <xdr:rowOff>133350</xdr:rowOff>
    </xdr:from>
    <xdr:to>
      <xdr:col>6</xdr:col>
      <xdr:colOff>758362</xdr:colOff>
      <xdr:row>16</xdr:row>
      <xdr:rowOff>171450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514350"/>
          <a:ext cx="4568363" cy="2705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47625</xdr:rowOff>
    </xdr:from>
    <xdr:to>
      <xdr:col>6</xdr:col>
      <xdr:colOff>695325</xdr:colOff>
      <xdr:row>16</xdr:row>
      <xdr:rowOff>147955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9125"/>
          <a:ext cx="5219700" cy="2767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278130</xdr:colOff>
      <xdr:row>27</xdr:row>
      <xdr:rowOff>186055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1025"/>
          <a:ext cx="5612130" cy="1329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7</xdr:col>
      <xdr:colOff>278130</xdr:colOff>
      <xdr:row>39</xdr:row>
      <xdr:rowOff>186055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8406"/>
          <a:ext cx="5612130" cy="1329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369093</xdr:colOff>
      <xdr:row>45</xdr:row>
      <xdr:rowOff>47625</xdr:rowOff>
    </xdr:from>
    <xdr:to>
      <xdr:col>4</xdr:col>
      <xdr:colOff>566578</xdr:colOff>
      <xdr:row>53</xdr:row>
      <xdr:rowOff>182245</xdr:rowOff>
    </xdr:to>
    <xdr:pic>
      <xdr:nvPicPr>
        <xdr:cNvPr id="7" name="6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" y="8632031"/>
          <a:ext cx="2483485" cy="1658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59</xdr:row>
      <xdr:rowOff>123825</xdr:rowOff>
    </xdr:from>
    <xdr:to>
      <xdr:col>7</xdr:col>
      <xdr:colOff>10160</xdr:colOff>
      <xdr:row>63</xdr:row>
      <xdr:rowOff>161925</xdr:rowOff>
    </xdr:to>
    <xdr:pic>
      <xdr:nvPicPr>
        <xdr:cNvPr id="8" name="7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563350"/>
          <a:ext cx="5296535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66675</xdr:colOff>
      <xdr:row>68</xdr:row>
      <xdr:rowOff>180975</xdr:rowOff>
    </xdr:from>
    <xdr:to>
      <xdr:col>7</xdr:col>
      <xdr:colOff>492125</xdr:colOff>
      <xdr:row>86</xdr:row>
      <xdr:rowOff>31750</xdr:rowOff>
    </xdr:to>
    <xdr:pic>
      <xdr:nvPicPr>
        <xdr:cNvPr id="9" name="8 Imagen"/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6"/>
        <a:stretch/>
      </xdr:blipFill>
      <xdr:spPr bwMode="auto">
        <a:xfrm>
          <a:off x="66675" y="13144500"/>
          <a:ext cx="5759450" cy="327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Guti&#233;rrez/AppData/Local/Temp/Temp1_Archivos_Excel_Papers.zip/Investigadores%20por%20cada%201000%20integrantes%20de%20la%20P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Guti&#233;rrez/AppData/Local/Temp/Temp1_Archivos_Excel_Papers.zip/Publicaciones%20en%20SCI,%20SCOPUS%20y%20PASCAL%20como%20porcentale%20del%20total%20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Guti&#233;rrez/AppData/Local/Temp/Temp1_Archivos_Excel_Papers.zip/Laboratorios%20con%20mas%20de%20100%20publicaciones%20cienti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</sheetNames>
    <sheetDataSet>
      <sheetData sheetId="0" refreshError="1"/>
      <sheetData sheetId="1">
        <row r="3">
          <cell r="A3" t="str">
            <v>Argentina</v>
          </cell>
          <cell r="B3">
            <v>3.3473000000000002</v>
          </cell>
          <cell r="C3">
            <v>4.7229000000000001</v>
          </cell>
        </row>
        <row r="4">
          <cell r="A4" t="str">
            <v>Brasil</v>
          </cell>
          <cell r="B4">
            <v>1.6705000000000001</v>
          </cell>
          <cell r="C4">
            <v>3.1080999999999999</v>
          </cell>
        </row>
        <row r="5">
          <cell r="A5" t="str">
            <v>Costa Rica</v>
          </cell>
          <cell r="B5">
            <v>1.6653</v>
          </cell>
          <cell r="C5">
            <v>1.7938000000000001</v>
          </cell>
        </row>
        <row r="6">
          <cell r="A6" t="str">
            <v>Ecuador</v>
          </cell>
          <cell r="B6">
            <v>0.36159999999999998</v>
          </cell>
          <cell r="C6">
            <v>1.5859000000000001</v>
          </cell>
        </row>
        <row r="7">
          <cell r="A7" t="str">
            <v>América Latina</v>
          </cell>
          <cell r="B7">
            <v>1.347</v>
          </cell>
          <cell r="C7">
            <v>1.5666</v>
          </cell>
        </row>
        <row r="8">
          <cell r="A8" t="str">
            <v>Chile</v>
          </cell>
          <cell r="B8">
            <v>1.3966000000000001</v>
          </cell>
          <cell r="C8">
            <v>1.5071000000000001</v>
          </cell>
        </row>
        <row r="9">
          <cell r="A9" t="str">
            <v>Uruguay</v>
          </cell>
          <cell r="B9">
            <v>2.0788000000000002</v>
          </cell>
          <cell r="C9">
            <v>1.3665</v>
          </cell>
        </row>
        <row r="10">
          <cell r="A10" t="str">
            <v>Mexico</v>
          </cell>
          <cell r="B10">
            <v>0.73160000000000003</v>
          </cell>
          <cell r="C10">
            <v>0.84440000000000004</v>
          </cell>
        </row>
        <row r="11">
          <cell r="A11" t="str">
            <v>Venezuela</v>
          </cell>
          <cell r="B11">
            <v>0.37919999999999998</v>
          </cell>
          <cell r="C11">
            <v>0.76570000000000005</v>
          </cell>
        </row>
        <row r="12">
          <cell r="A12" t="str">
            <v>Paraguay</v>
          </cell>
          <cell r="B12">
            <v>0.28110000000000002</v>
          </cell>
          <cell r="C12">
            <v>0.56710000000000005</v>
          </cell>
        </row>
        <row r="13">
          <cell r="A13" t="str">
            <v>Colombia</v>
          </cell>
          <cell r="B13">
            <v>0.6845</v>
          </cell>
          <cell r="C13">
            <v>0.4955</v>
          </cell>
        </row>
        <row r="14">
          <cell r="A14" t="str">
            <v>Bolivia</v>
          </cell>
          <cell r="B14">
            <v>0.37640000000000001</v>
          </cell>
          <cell r="C14">
            <v>0.37230000000000002</v>
          </cell>
        </row>
        <row r="15">
          <cell r="A15" t="str">
            <v>El Salvador</v>
          </cell>
          <cell r="B15">
            <v>9.0700000000000003E-2</v>
          </cell>
          <cell r="C15">
            <v>0.35749999999999998</v>
          </cell>
        </row>
        <row r="16">
          <cell r="A16" t="str">
            <v>Panama</v>
          </cell>
          <cell r="B16">
            <v>0.25319999999999998</v>
          </cell>
          <cell r="C16">
            <v>0.35</v>
          </cell>
        </row>
        <row r="17">
          <cell r="A17" t="str">
            <v>Nicaragua</v>
          </cell>
          <cell r="B17">
            <v>0.1389</v>
          </cell>
          <cell r="C17">
            <v>0.3427</v>
          </cell>
        </row>
        <row r="18">
          <cell r="A18" t="str">
            <v>Perú</v>
          </cell>
          <cell r="B18">
            <v>0.35799999999999998</v>
          </cell>
          <cell r="C18">
            <v>0.1973</v>
          </cell>
        </row>
        <row r="19">
          <cell r="A19" t="str">
            <v>Guatemala</v>
          </cell>
          <cell r="B19">
            <v>0.12180000000000001</v>
          </cell>
          <cell r="C19">
            <v>9.1999999999999998E-2</v>
          </cell>
        </row>
        <row r="20">
          <cell r="A20" t="str">
            <v>Honduras</v>
          </cell>
          <cell r="B20">
            <v>0.2235</v>
          </cell>
          <cell r="C20">
            <v>5.2499999999999998E-2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"/>
      <sheetName val="Hoja3"/>
      <sheetName val="Hoja1"/>
    </sheetNames>
    <sheetDataSet>
      <sheetData sheetId="0" refreshError="1"/>
      <sheetData sheetId="1" refreshError="1"/>
      <sheetData sheetId="2">
        <row r="5">
          <cell r="A5" t="str">
            <v>Brasil</v>
          </cell>
          <cell r="C5">
            <v>0.53899453050230173</v>
          </cell>
        </row>
        <row r="6">
          <cell r="A6" t="str">
            <v>México</v>
          </cell>
          <cell r="C6">
            <v>0.15456202878090397</v>
          </cell>
        </row>
        <row r="7">
          <cell r="A7" t="str">
            <v>Argentina</v>
          </cell>
          <cell r="C7">
            <v>0.10813842203042652</v>
          </cell>
        </row>
        <row r="8">
          <cell r="A8" t="str">
            <v>Chile</v>
          </cell>
          <cell r="C8">
            <v>9.549751642365005E-2</v>
          </cell>
        </row>
        <row r="9">
          <cell r="A9" t="str">
            <v>Colombia</v>
          </cell>
          <cell r="C9">
            <v>6.4724554710133941E-2</v>
          </cell>
        </row>
        <row r="10">
          <cell r="A10" t="str">
            <v>Otros</v>
          </cell>
          <cell r="C10">
            <v>0.04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4">
          <cell r="B4" t="str">
            <v>Brasil</v>
          </cell>
          <cell r="D4">
            <v>40.509915014164307</v>
          </cell>
        </row>
        <row r="5">
          <cell r="B5" t="str">
            <v>México</v>
          </cell>
          <cell r="D5">
            <v>19.830028328611899</v>
          </cell>
        </row>
        <row r="6">
          <cell r="B6" t="str">
            <v>Argentina</v>
          </cell>
          <cell r="D6">
            <v>12.181303116147308</v>
          </cell>
        </row>
        <row r="7">
          <cell r="B7" t="str">
            <v>Chile</v>
          </cell>
          <cell r="D7">
            <v>10.198300283286118</v>
          </cell>
        </row>
        <row r="8">
          <cell r="B8" t="str">
            <v>Colombia</v>
          </cell>
          <cell r="D8">
            <v>8.2152974504249308</v>
          </cell>
        </row>
        <row r="9">
          <cell r="B9" t="str">
            <v>Otros</v>
          </cell>
          <cell r="D9">
            <v>7.0821529745042495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scimagoi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0" zoomScaleNormal="80" workbookViewId="0">
      <selection activeCell="N24" sqref="N24"/>
    </sheetView>
  </sheetViews>
  <sheetFormatPr baseColWidth="10" defaultRowHeight="14.4"/>
  <cols>
    <col min="1" max="1" width="40.33203125" customWidth="1"/>
    <col min="2" max="2" width="13" customWidth="1"/>
    <col min="6" max="6" width="14.5546875" bestFit="1" customWidth="1"/>
  </cols>
  <sheetData>
    <row r="1" spans="1:9">
      <c r="A1" s="29" t="s">
        <v>0</v>
      </c>
      <c r="B1" s="30"/>
      <c r="I1" s="5" t="s">
        <v>22</v>
      </c>
    </row>
    <row r="2" spans="1:9">
      <c r="A2" s="1" t="s">
        <v>1</v>
      </c>
      <c r="B2" s="1">
        <v>2015</v>
      </c>
    </row>
    <row r="3" spans="1:9">
      <c r="A3" t="s">
        <v>18</v>
      </c>
      <c r="B3">
        <v>66220.8459</v>
      </c>
    </row>
    <row r="5" spans="1:9">
      <c r="A5" t="s">
        <v>3</v>
      </c>
      <c r="B5">
        <v>41018.222699999998</v>
      </c>
      <c r="C5" s="2">
        <f>B5/$B$3</f>
        <v>0.61941556533333253</v>
      </c>
      <c r="F5" t="s">
        <v>19</v>
      </c>
      <c r="G5" s="2">
        <v>0.61941556533333253</v>
      </c>
    </row>
    <row r="6" spans="1:9">
      <c r="A6" t="s">
        <v>12</v>
      </c>
      <c r="B6">
        <v>11539.4084</v>
      </c>
      <c r="C6" s="2">
        <f t="shared" ref="C6:C20" si="0">B6/$B$3</f>
        <v>0.17425643304867539</v>
      </c>
      <c r="F6" t="s">
        <v>20</v>
      </c>
      <c r="G6" s="2">
        <v>0.17425643304867539</v>
      </c>
    </row>
    <row r="7" spans="1:9">
      <c r="A7" t="s">
        <v>2</v>
      </c>
      <c r="B7">
        <v>5555.5523999999996</v>
      </c>
      <c r="C7" s="2">
        <f t="shared" si="0"/>
        <v>8.3894313406830096E-2</v>
      </c>
      <c r="F7" t="s">
        <v>2</v>
      </c>
      <c r="G7" s="2">
        <v>8.3894313406830096E-2</v>
      </c>
    </row>
    <row r="8" spans="1:9">
      <c r="A8" t="s">
        <v>5</v>
      </c>
      <c r="B8">
        <v>1914.6559999999999</v>
      </c>
      <c r="C8" s="2">
        <f t="shared" si="0"/>
        <v>2.8913191518140965E-2</v>
      </c>
      <c r="F8" t="s">
        <v>5</v>
      </c>
      <c r="G8" s="2">
        <v>2.8913191518140965E-2</v>
      </c>
    </row>
    <row r="9" spans="1:9">
      <c r="A9" t="s">
        <v>4</v>
      </c>
      <c r="B9">
        <v>1617.2787000000001</v>
      </c>
      <c r="C9" s="2">
        <f t="shared" si="0"/>
        <v>2.4422501374299119E-2</v>
      </c>
      <c r="D9">
        <f>SUM(B5:B9)</f>
        <v>61645.118200000004</v>
      </c>
      <c r="F9" t="s">
        <v>4</v>
      </c>
      <c r="G9" s="2">
        <v>2.4422501374299119E-2</v>
      </c>
    </row>
    <row r="10" spans="1:9">
      <c r="A10" t="s">
        <v>17</v>
      </c>
      <c r="B10">
        <v>1280.0364999999999</v>
      </c>
      <c r="C10" s="2">
        <f t="shared" si="0"/>
        <v>1.9329811973905937E-2</v>
      </c>
      <c r="F10" t="s">
        <v>21</v>
      </c>
      <c r="G10" s="2">
        <v>6.9097995318721767E-2</v>
      </c>
    </row>
    <row r="11" spans="1:9">
      <c r="A11" t="s">
        <v>15</v>
      </c>
      <c r="B11">
        <v>461.4667</v>
      </c>
      <c r="C11" s="2">
        <f t="shared" si="0"/>
        <v>6.9686017103565874E-3</v>
      </c>
    </row>
    <row r="12" spans="1:9">
      <c r="A12" t="s">
        <v>7</v>
      </c>
      <c r="B12">
        <v>373.4</v>
      </c>
      <c r="C12" s="2">
        <f t="shared" si="0"/>
        <v>5.6387077954858922E-3</v>
      </c>
    </row>
    <row r="13" spans="1:9">
      <c r="A13" t="s">
        <v>16</v>
      </c>
      <c r="B13">
        <v>264.85399999999998</v>
      </c>
      <c r="C13" s="2">
        <f t="shared" si="0"/>
        <v>3.9995562786974302E-3</v>
      </c>
    </row>
    <row r="14" spans="1:9">
      <c r="A14" t="s">
        <v>14</v>
      </c>
      <c r="B14">
        <v>78.960300000000004</v>
      </c>
      <c r="C14" s="2">
        <f t="shared" si="0"/>
        <v>1.1923783051523962E-3</v>
      </c>
    </row>
    <row r="15" spans="1:9">
      <c r="A15" t="s">
        <v>9</v>
      </c>
      <c r="B15">
        <v>68.702799999999996</v>
      </c>
      <c r="C15" s="2">
        <f t="shared" si="0"/>
        <v>1.0374799516114305E-3</v>
      </c>
    </row>
    <row r="16" spans="1:9">
      <c r="A16" t="s">
        <v>10</v>
      </c>
      <c r="B16">
        <v>37.694200000000002</v>
      </c>
      <c r="C16" s="2">
        <f t="shared" si="0"/>
        <v>5.6921954843225581E-4</v>
      </c>
    </row>
    <row r="17" spans="1:12">
      <c r="A17" t="s">
        <v>11</v>
      </c>
      <c r="B17">
        <v>6.2827000000000002</v>
      </c>
      <c r="C17" s="2">
        <f t="shared" si="0"/>
        <v>9.487495840037283E-5</v>
      </c>
    </row>
    <row r="18" spans="1:12">
      <c r="A18" t="s">
        <v>6</v>
      </c>
      <c r="B18">
        <v>415.95319999999998</v>
      </c>
      <c r="C18" s="2">
        <f t="shared" si="0"/>
        <v>6.281303029987419E-3</v>
      </c>
    </row>
    <row r="19" spans="1:12">
      <c r="A19" t="s">
        <v>8</v>
      </c>
      <c r="B19">
        <v>809.90380000000005</v>
      </c>
      <c r="C19" s="2">
        <f t="shared" si="0"/>
        <v>1.2230345127620909E-2</v>
      </c>
    </row>
    <row r="20" spans="1:12">
      <c r="A20" t="s">
        <v>13</v>
      </c>
      <c r="B20">
        <v>49.788899999999998</v>
      </c>
      <c r="C20" s="2">
        <f t="shared" si="0"/>
        <v>7.5186143159793127E-4</v>
      </c>
      <c r="D20">
        <f>B3-D9</f>
        <v>4575.7276999999958</v>
      </c>
      <c r="I20" s="5" t="s">
        <v>23</v>
      </c>
    </row>
    <row r="22" spans="1:12">
      <c r="D22">
        <f>D20/B3</f>
        <v>6.9097995318721767E-2</v>
      </c>
    </row>
    <row r="24" spans="1:12" ht="18">
      <c r="K24" s="21" t="s">
        <v>41</v>
      </c>
      <c r="L24" s="10"/>
    </row>
  </sheetData>
  <sortState ref="A3:D19">
    <sortCondition descending="1" ref="B3"/>
  </sortState>
  <mergeCells count="1">
    <mergeCell ref="A1:B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Q3" sqref="Q3"/>
    </sheetView>
  </sheetViews>
  <sheetFormatPr baseColWidth="10" defaultColWidth="11.44140625" defaultRowHeight="14.4"/>
  <cols>
    <col min="1" max="1" width="52" style="3" customWidth="1"/>
    <col min="2" max="2" width="7.88671875" style="3" customWidth="1"/>
    <col min="3" max="3" width="9.109375" style="10" customWidth="1"/>
    <col min="4" max="16384" width="11.44140625" style="3"/>
  </cols>
  <sheetData>
    <row r="1" spans="1:6">
      <c r="A1" s="29" t="s">
        <v>0</v>
      </c>
      <c r="B1" s="30"/>
      <c r="C1" s="30"/>
    </row>
    <row r="2" spans="1:6">
      <c r="A2" s="5" t="s">
        <v>1</v>
      </c>
      <c r="B2" s="7">
        <v>2006</v>
      </c>
      <c r="C2" s="7">
        <v>2015</v>
      </c>
      <c r="F2" s="5" t="s">
        <v>28</v>
      </c>
    </row>
    <row r="3" spans="1:6">
      <c r="A3" s="8" t="s">
        <v>2</v>
      </c>
      <c r="B3" s="8">
        <v>3.3473000000000002</v>
      </c>
      <c r="C3" s="8">
        <v>4.7229000000000001</v>
      </c>
      <c r="D3" s="3">
        <f>C3-B3</f>
        <v>1.3755999999999999</v>
      </c>
    </row>
    <row r="4" spans="1:6">
      <c r="A4" s="8" t="s">
        <v>19</v>
      </c>
      <c r="B4" s="8">
        <v>1.6705000000000001</v>
      </c>
      <c r="C4" s="8">
        <v>3.1080999999999999</v>
      </c>
      <c r="D4" s="3">
        <f t="shared" ref="D4:D20" si="0">C4-B4</f>
        <v>1.4375999999999998</v>
      </c>
    </row>
    <row r="5" spans="1:6">
      <c r="A5" s="8" t="s">
        <v>6</v>
      </c>
      <c r="B5" s="8">
        <v>1.6653</v>
      </c>
      <c r="C5" s="8">
        <v>1.7938000000000001</v>
      </c>
      <c r="D5" s="3">
        <f t="shared" si="0"/>
        <v>0.12850000000000006</v>
      </c>
    </row>
    <row r="6" spans="1:6">
      <c r="A6" s="8" t="s">
        <v>8</v>
      </c>
      <c r="B6" s="8">
        <v>0.36159999999999998</v>
      </c>
      <c r="C6" s="8">
        <v>1.5859000000000001</v>
      </c>
      <c r="D6" s="3">
        <f t="shared" si="0"/>
        <v>1.2243000000000002</v>
      </c>
    </row>
    <row r="7" spans="1:6">
      <c r="A7" s="8" t="s">
        <v>24</v>
      </c>
      <c r="B7" s="8">
        <v>1.347</v>
      </c>
      <c r="C7" s="8">
        <v>1.5666</v>
      </c>
      <c r="D7" s="3">
        <f t="shared" si="0"/>
        <v>0.21960000000000002</v>
      </c>
    </row>
    <row r="8" spans="1:6">
      <c r="A8" s="8" t="s">
        <v>4</v>
      </c>
      <c r="B8" s="8">
        <v>1.3966000000000001</v>
      </c>
      <c r="C8" s="8">
        <v>1.5071000000000001</v>
      </c>
      <c r="D8" s="3">
        <f t="shared" si="0"/>
        <v>0.11050000000000004</v>
      </c>
    </row>
    <row r="9" spans="1:6">
      <c r="A9" s="8" t="s">
        <v>16</v>
      </c>
      <c r="B9" s="8">
        <v>2.0788000000000002</v>
      </c>
      <c r="C9" s="8">
        <v>1.3665</v>
      </c>
      <c r="D9" s="3">
        <f t="shared" si="0"/>
        <v>-0.71230000000000016</v>
      </c>
    </row>
    <row r="10" spans="1:6">
      <c r="A10" s="9" t="s">
        <v>12</v>
      </c>
      <c r="B10" s="9">
        <v>0.73160000000000003</v>
      </c>
      <c r="C10" s="9">
        <v>0.84440000000000004</v>
      </c>
      <c r="D10" s="3">
        <f t="shared" si="0"/>
        <v>0.11280000000000001</v>
      </c>
    </row>
    <row r="11" spans="1:6">
      <c r="A11" s="9" t="s">
        <v>17</v>
      </c>
      <c r="B11" s="9">
        <v>0.37919999999999998</v>
      </c>
      <c r="C11" s="9">
        <v>0.76570000000000005</v>
      </c>
      <c r="D11" s="3">
        <f t="shared" si="0"/>
        <v>0.38650000000000007</v>
      </c>
    </row>
    <row r="12" spans="1:6">
      <c r="A12" s="9" t="s">
        <v>14</v>
      </c>
      <c r="B12" s="9">
        <v>0.28110000000000002</v>
      </c>
      <c r="C12" s="9">
        <v>0.56710000000000005</v>
      </c>
      <c r="D12" s="3">
        <f t="shared" si="0"/>
        <v>0.28600000000000003</v>
      </c>
    </row>
    <row r="13" spans="1:6">
      <c r="A13" s="9" t="s">
        <v>5</v>
      </c>
      <c r="B13" s="9">
        <v>0.6845</v>
      </c>
      <c r="C13" s="9">
        <v>0.4955</v>
      </c>
      <c r="D13" s="3">
        <f t="shared" si="0"/>
        <v>-0.189</v>
      </c>
    </row>
    <row r="14" spans="1:6">
      <c r="A14" s="9" t="s">
        <v>25</v>
      </c>
      <c r="B14" s="9">
        <v>0.37640000000000001</v>
      </c>
      <c r="C14" s="9">
        <v>0.37230000000000002</v>
      </c>
      <c r="D14" s="3">
        <f t="shared" si="0"/>
        <v>-4.0999999999999925E-3</v>
      </c>
    </row>
    <row r="15" spans="1:6">
      <c r="A15" s="9" t="s">
        <v>9</v>
      </c>
      <c r="B15" s="9">
        <v>9.0700000000000003E-2</v>
      </c>
      <c r="C15" s="9">
        <v>0.35749999999999998</v>
      </c>
      <c r="D15" s="3">
        <f t="shared" si="0"/>
        <v>0.26679999999999998</v>
      </c>
    </row>
    <row r="16" spans="1:6">
      <c r="A16" s="9" t="s">
        <v>13</v>
      </c>
      <c r="B16" s="9">
        <v>0.25319999999999998</v>
      </c>
      <c r="C16" s="9">
        <v>0.35</v>
      </c>
      <c r="D16" s="3">
        <f t="shared" si="0"/>
        <v>9.6799999999999997E-2</v>
      </c>
    </row>
    <row r="17" spans="1:8">
      <c r="A17" s="9" t="s">
        <v>26</v>
      </c>
      <c r="B17" s="9">
        <v>0.1389</v>
      </c>
      <c r="C17" s="9">
        <v>0.3427</v>
      </c>
      <c r="D17" s="3">
        <f t="shared" si="0"/>
        <v>0.20380000000000001</v>
      </c>
    </row>
    <row r="18" spans="1:8">
      <c r="A18" s="9" t="s">
        <v>15</v>
      </c>
      <c r="B18" s="9">
        <v>0.35799999999999998</v>
      </c>
      <c r="C18" s="9">
        <v>0.1973</v>
      </c>
      <c r="D18" s="3">
        <f t="shared" si="0"/>
        <v>-0.16069999999999998</v>
      </c>
    </row>
    <row r="19" spans="1:8">
      <c r="A19" s="9" t="s">
        <v>10</v>
      </c>
      <c r="B19" s="9">
        <v>0.12180000000000001</v>
      </c>
      <c r="C19" s="9">
        <v>9.1999999999999998E-2</v>
      </c>
      <c r="D19" s="3">
        <f t="shared" si="0"/>
        <v>-2.9800000000000007E-2</v>
      </c>
    </row>
    <row r="20" spans="1:8">
      <c r="A20" s="9" t="s">
        <v>11</v>
      </c>
      <c r="B20" s="9">
        <v>0.2235</v>
      </c>
      <c r="C20" s="9">
        <v>5.2499999999999998E-2</v>
      </c>
      <c r="D20" s="3">
        <f t="shared" si="0"/>
        <v>-0.17100000000000001</v>
      </c>
      <c r="F20" s="5" t="s">
        <v>23</v>
      </c>
    </row>
    <row r="21" spans="1:8">
      <c r="A21" s="9"/>
      <c r="B21" s="9"/>
      <c r="C21" s="9"/>
      <c r="F21" s="5"/>
    </row>
    <row r="22" spans="1:8">
      <c r="A22" s="9"/>
      <c r="B22" s="9"/>
      <c r="C22" s="9"/>
      <c r="F22" s="5"/>
    </row>
    <row r="23" spans="1:8">
      <c r="A23" s="5" t="s">
        <v>27</v>
      </c>
    </row>
    <row r="26" spans="1:8" ht="18">
      <c r="G26" s="21" t="s">
        <v>41</v>
      </c>
      <c r="H26" s="10"/>
    </row>
  </sheetData>
  <mergeCells count="1">
    <mergeCell ref="A1:C1"/>
  </mergeCells>
  <conditionalFormatting sqref="D3:D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>
      <selection activeCell="O14" sqref="O14"/>
    </sheetView>
  </sheetViews>
  <sheetFormatPr baseColWidth="10" defaultColWidth="11.44140625" defaultRowHeight="14.4"/>
  <cols>
    <col min="1" max="1" width="52" style="3" customWidth="1"/>
    <col min="2" max="2" width="11.6640625" style="3" bestFit="1" customWidth="1"/>
    <col min="3" max="16384" width="11.44140625" style="3"/>
  </cols>
  <sheetData>
    <row r="1" spans="1:5">
      <c r="A1" s="11"/>
    </row>
    <row r="2" spans="1:5">
      <c r="A2" s="5" t="s">
        <v>1</v>
      </c>
      <c r="B2" s="6" t="s">
        <v>29</v>
      </c>
    </row>
    <row r="3" spans="1:5">
      <c r="A3" s="3" t="s">
        <v>30</v>
      </c>
      <c r="B3" s="12">
        <v>5193124</v>
      </c>
    </row>
    <row r="4" spans="1:5">
      <c r="A4" s="3" t="s">
        <v>18</v>
      </c>
      <c r="B4" s="12">
        <v>230917</v>
      </c>
    </row>
    <row r="5" spans="1:5">
      <c r="A5" s="3" t="s">
        <v>19</v>
      </c>
      <c r="B5" s="12">
        <v>124463</v>
      </c>
      <c r="C5" s="13">
        <f>B5/$B$4</f>
        <v>0.53899453050230173</v>
      </c>
    </row>
    <row r="6" spans="1:5">
      <c r="A6" s="3" t="s">
        <v>20</v>
      </c>
      <c r="B6" s="12">
        <v>35691</v>
      </c>
      <c r="C6" s="13">
        <f t="shared" ref="C6:C23" si="0">B6/$B$4</f>
        <v>0.15456202878090397</v>
      </c>
      <c r="E6" s="5" t="s">
        <v>33</v>
      </c>
    </row>
    <row r="7" spans="1:5">
      <c r="A7" s="3" t="s">
        <v>2</v>
      </c>
      <c r="B7" s="12">
        <v>24971</v>
      </c>
      <c r="C7" s="13">
        <f t="shared" si="0"/>
        <v>0.10813842203042652</v>
      </c>
    </row>
    <row r="8" spans="1:5">
      <c r="A8" s="3" t="s">
        <v>4</v>
      </c>
      <c r="B8" s="12">
        <v>22052</v>
      </c>
      <c r="C8" s="13">
        <f t="shared" si="0"/>
        <v>9.549751642365005E-2</v>
      </c>
    </row>
    <row r="9" spans="1:5">
      <c r="A9" s="3" t="s">
        <v>5</v>
      </c>
      <c r="B9" s="12">
        <v>14946</v>
      </c>
      <c r="C9" s="13">
        <f t="shared" si="0"/>
        <v>6.4724554710133941E-2</v>
      </c>
    </row>
    <row r="10" spans="1:5">
      <c r="A10" s="3" t="s">
        <v>31</v>
      </c>
      <c r="B10" s="12"/>
      <c r="C10" s="13">
        <v>0.04</v>
      </c>
    </row>
    <row r="11" spans="1:5">
      <c r="B11" s="12"/>
      <c r="C11" s="13"/>
    </row>
    <row r="12" spans="1:5">
      <c r="A12" s="3" t="s">
        <v>15</v>
      </c>
      <c r="B12" s="12">
        <v>3689</v>
      </c>
      <c r="C12" s="13">
        <f t="shared" si="0"/>
        <v>1.5975437061801427E-2</v>
      </c>
    </row>
    <row r="13" spans="1:5">
      <c r="A13" s="3" t="s">
        <v>8</v>
      </c>
      <c r="B13" s="12">
        <v>3062</v>
      </c>
      <c r="C13" s="13">
        <f t="shared" si="0"/>
        <v>1.3260175734138241E-2</v>
      </c>
    </row>
    <row r="14" spans="1:5">
      <c r="A14" s="3" t="s">
        <v>17</v>
      </c>
      <c r="B14" s="12">
        <v>2915</v>
      </c>
      <c r="C14" s="13">
        <f t="shared" si="0"/>
        <v>1.2623583365451656E-2</v>
      </c>
    </row>
    <row r="15" spans="1:5">
      <c r="A15" s="3" t="s">
        <v>16</v>
      </c>
      <c r="B15" s="12">
        <v>2687</v>
      </c>
      <c r="C15" s="13">
        <f t="shared" si="0"/>
        <v>1.1636215609937771E-2</v>
      </c>
    </row>
    <row r="16" spans="1:5">
      <c r="A16" s="3" t="s">
        <v>6</v>
      </c>
      <c r="B16" s="12">
        <v>1604</v>
      </c>
      <c r="C16" s="13">
        <f t="shared" si="0"/>
        <v>6.9462187712468117E-3</v>
      </c>
    </row>
    <row r="17" spans="1:7">
      <c r="A17" s="3" t="s">
        <v>13</v>
      </c>
      <c r="B17" s="12">
        <v>1236</v>
      </c>
      <c r="C17" s="13">
        <f t="shared" si="0"/>
        <v>5.3525725693647497E-3</v>
      </c>
    </row>
    <row r="18" spans="1:7">
      <c r="A18" s="3" t="s">
        <v>25</v>
      </c>
      <c r="B18" s="12">
        <v>702</v>
      </c>
      <c r="C18" s="13">
        <f t="shared" si="0"/>
        <v>3.0400533525032805E-3</v>
      </c>
    </row>
    <row r="19" spans="1:7">
      <c r="A19" s="3" t="s">
        <v>10</v>
      </c>
      <c r="B19" s="12">
        <v>553</v>
      </c>
      <c r="C19" s="13">
        <f t="shared" si="0"/>
        <v>2.3947998631542937E-3</v>
      </c>
    </row>
    <row r="20" spans="1:7">
      <c r="A20" s="3" t="s">
        <v>14</v>
      </c>
      <c r="B20" s="12">
        <v>509</v>
      </c>
      <c r="C20" s="13">
        <f t="shared" si="0"/>
        <v>2.2042552085814382E-3</v>
      </c>
    </row>
    <row r="21" spans="1:7">
      <c r="A21" s="3" t="s">
        <v>9</v>
      </c>
      <c r="B21" s="12">
        <v>265</v>
      </c>
      <c r="C21" s="13">
        <f t="shared" si="0"/>
        <v>1.1475984877683323E-3</v>
      </c>
    </row>
    <row r="22" spans="1:7">
      <c r="A22" s="3" t="s">
        <v>26</v>
      </c>
      <c r="B22" s="12">
        <v>206</v>
      </c>
      <c r="C22" s="13">
        <f t="shared" si="0"/>
        <v>8.9209542822745835E-4</v>
      </c>
      <c r="E22" s="5" t="s">
        <v>23</v>
      </c>
    </row>
    <row r="23" spans="1:7">
      <c r="A23" s="3" t="s">
        <v>11</v>
      </c>
      <c r="B23" s="12">
        <v>205</v>
      </c>
      <c r="C23" s="13">
        <f t="shared" si="0"/>
        <v>8.8776486789625712E-4</v>
      </c>
    </row>
    <row r="24" spans="1:7">
      <c r="A24" s="5" t="s">
        <v>32</v>
      </c>
    </row>
    <row r="27" spans="1:7" ht="18">
      <c r="F27" s="21" t="s">
        <v>41</v>
      </c>
      <c r="G27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zoomScale="80" zoomScaleNormal="80" workbookViewId="0">
      <selection activeCell="Q18" sqref="Q18"/>
    </sheetView>
  </sheetViews>
  <sheetFormatPr baseColWidth="10" defaultColWidth="11.44140625" defaultRowHeight="14.4"/>
  <cols>
    <col min="1" max="1" width="4.109375" style="15" customWidth="1"/>
    <col min="2" max="2" width="13.88671875" style="15" customWidth="1"/>
    <col min="3" max="16384" width="11.44140625" style="15"/>
  </cols>
  <sheetData>
    <row r="1" spans="2:7">
      <c r="B1" s="14" t="s">
        <v>24</v>
      </c>
      <c r="C1" s="14">
        <v>353</v>
      </c>
    </row>
    <row r="2" spans="2:7">
      <c r="B2" s="16" t="s">
        <v>34</v>
      </c>
    </row>
    <row r="3" spans="2:7">
      <c r="B3" s="17" t="s">
        <v>35</v>
      </c>
      <c r="C3" s="17"/>
    </row>
    <row r="4" spans="2:7">
      <c r="B4" s="15" t="s">
        <v>19</v>
      </c>
      <c r="C4" s="15">
        <v>143</v>
      </c>
      <c r="D4" s="18">
        <f>(C4/$C$1)*100</f>
        <v>40.509915014164307</v>
      </c>
    </row>
    <row r="5" spans="2:7">
      <c r="B5" s="15" t="s">
        <v>20</v>
      </c>
      <c r="C5" s="15">
        <v>70</v>
      </c>
      <c r="D5" s="18">
        <f t="shared" ref="D5:D9" si="0">(C5/$C$1)*100</f>
        <v>19.830028328611899</v>
      </c>
      <c r="G5" s="20" t="s">
        <v>37</v>
      </c>
    </row>
    <row r="6" spans="2:7">
      <c r="B6" s="15" t="s">
        <v>2</v>
      </c>
      <c r="C6" s="15">
        <v>43</v>
      </c>
      <c r="D6" s="18">
        <f t="shared" si="0"/>
        <v>12.181303116147308</v>
      </c>
    </row>
    <row r="7" spans="2:7">
      <c r="B7" s="15" t="s">
        <v>4</v>
      </c>
      <c r="C7" s="15">
        <v>36</v>
      </c>
      <c r="D7" s="18">
        <f t="shared" si="0"/>
        <v>10.198300283286118</v>
      </c>
    </row>
    <row r="8" spans="2:7">
      <c r="B8" s="15" t="s">
        <v>5</v>
      </c>
      <c r="C8" s="15">
        <v>29</v>
      </c>
      <c r="D8" s="18">
        <f t="shared" si="0"/>
        <v>8.2152974504249308</v>
      </c>
    </row>
    <row r="9" spans="2:7">
      <c r="B9" s="15" t="s">
        <v>31</v>
      </c>
      <c r="C9" s="15">
        <f>SUM(C11:C17)</f>
        <v>25</v>
      </c>
      <c r="D9" s="18">
        <f t="shared" si="0"/>
        <v>7.0821529745042495</v>
      </c>
    </row>
    <row r="10" spans="2:7">
      <c r="D10" s="18"/>
    </row>
    <row r="11" spans="2:7">
      <c r="B11" s="15" t="s">
        <v>8</v>
      </c>
      <c r="C11" s="15">
        <v>8</v>
      </c>
      <c r="D11" s="18">
        <f>(C11/$C$1)*100</f>
        <v>2.2662889518413598</v>
      </c>
    </row>
    <row r="12" spans="2:7">
      <c r="B12" s="15" t="s">
        <v>15</v>
      </c>
      <c r="C12" s="15">
        <v>7</v>
      </c>
      <c r="D12" s="18">
        <f t="shared" ref="D12:D17" si="1">(C12/$C$1)*100</f>
        <v>1.9830028328611897</v>
      </c>
    </row>
    <row r="13" spans="2:7">
      <c r="B13" s="15" t="s">
        <v>17</v>
      </c>
      <c r="C13" s="15">
        <v>6</v>
      </c>
      <c r="D13" s="18">
        <f t="shared" si="1"/>
        <v>1.6997167138810201</v>
      </c>
    </row>
    <row r="14" spans="2:7">
      <c r="B14" s="15" t="s">
        <v>6</v>
      </c>
      <c r="C14" s="15">
        <v>1</v>
      </c>
      <c r="D14" s="18">
        <f t="shared" si="1"/>
        <v>0.28328611898016998</v>
      </c>
    </row>
    <row r="15" spans="2:7">
      <c r="B15" s="15" t="s">
        <v>36</v>
      </c>
      <c r="C15" s="15">
        <v>1</v>
      </c>
      <c r="D15" s="18">
        <f t="shared" si="1"/>
        <v>0.28328611898016998</v>
      </c>
    </row>
    <row r="16" spans="2:7">
      <c r="B16" s="15" t="s">
        <v>14</v>
      </c>
      <c r="C16" s="15">
        <v>1</v>
      </c>
      <c r="D16" s="18">
        <f t="shared" si="1"/>
        <v>0.28328611898016998</v>
      </c>
    </row>
    <row r="17" spans="2:9">
      <c r="B17" s="15" t="s">
        <v>16</v>
      </c>
      <c r="C17" s="15">
        <v>1</v>
      </c>
      <c r="D17" s="18">
        <f t="shared" si="1"/>
        <v>0.28328611898016998</v>
      </c>
    </row>
    <row r="21" spans="2:9">
      <c r="G21" s="19" t="s">
        <v>38</v>
      </c>
    </row>
    <row r="25" spans="2:9" ht="18">
      <c r="H25" s="22" t="s">
        <v>41</v>
      </c>
      <c r="I25" s="14"/>
    </row>
  </sheetData>
  <hyperlinks>
    <hyperlink ref="B2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zoomScale="80" zoomScaleNormal="80" workbookViewId="0">
      <selection activeCell="I7" sqref="I7"/>
    </sheetView>
  </sheetViews>
  <sheetFormatPr baseColWidth="10" defaultRowHeight="14.4"/>
  <sheetData>
    <row r="2" spans="2:2">
      <c r="B2" s="5" t="s">
        <v>39</v>
      </c>
    </row>
    <row r="18" spans="2:2">
      <c r="B18" s="6" t="s">
        <v>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9"/>
  <sheetViews>
    <sheetView tabSelected="1" zoomScaleNormal="100" workbookViewId="0">
      <selection activeCell="J11" sqref="J11"/>
    </sheetView>
  </sheetViews>
  <sheetFormatPr baseColWidth="10" defaultRowHeight="14.4"/>
  <sheetData>
    <row r="2" spans="1:1">
      <c r="A2" s="5" t="s">
        <v>42</v>
      </c>
    </row>
    <row r="18" spans="1:1" ht="15.6">
      <c r="A18" s="23" t="s">
        <v>43</v>
      </c>
    </row>
    <row r="21" spans="1:1">
      <c r="A21" s="5" t="s">
        <v>44</v>
      </c>
    </row>
    <row r="29" spans="1:1">
      <c r="A29" s="24" t="s">
        <v>46</v>
      </c>
    </row>
    <row r="30" spans="1:1">
      <c r="A30" t="s">
        <v>45</v>
      </c>
    </row>
    <row r="33" spans="1:1">
      <c r="A33" s="5" t="s">
        <v>47</v>
      </c>
    </row>
    <row r="41" spans="1:1">
      <c r="A41" s="24" t="s">
        <v>46</v>
      </c>
    </row>
    <row r="42" spans="1:1">
      <c r="A42" s="4" t="s">
        <v>45</v>
      </c>
    </row>
    <row r="45" spans="1:1">
      <c r="A45" s="5" t="s">
        <v>48</v>
      </c>
    </row>
    <row r="55" spans="1:2">
      <c r="B55" s="25" t="s">
        <v>49</v>
      </c>
    </row>
    <row r="56" spans="1:2">
      <c r="B56" s="26" t="s">
        <v>40</v>
      </c>
    </row>
    <row r="59" spans="1:2">
      <c r="A59" s="5" t="s">
        <v>50</v>
      </c>
    </row>
    <row r="65" spans="1:1">
      <c r="A65" s="27" t="s">
        <v>51</v>
      </c>
    </row>
    <row r="66" spans="1:1">
      <c r="A66" t="s">
        <v>45</v>
      </c>
    </row>
    <row r="69" spans="1:1">
      <c r="A69" s="5" t="s">
        <v>52</v>
      </c>
    </row>
    <row r="88" spans="1:1">
      <c r="A88" s="28" t="s">
        <v>53</v>
      </c>
    </row>
    <row r="89" spans="1:1">
      <c r="A89" t="s">
        <v>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Gráfica 1</vt:lpstr>
      <vt:lpstr>Gráfica 2</vt:lpstr>
      <vt:lpstr>Gráfica 3</vt:lpstr>
      <vt:lpstr>Gráfica 4</vt:lpstr>
      <vt:lpstr>Figura 1</vt:lpstr>
      <vt:lpstr>Cuadros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Flores P.</dc:creator>
  <cp:lastModifiedBy>LuisGutiérrez</cp:lastModifiedBy>
  <dcterms:created xsi:type="dcterms:W3CDTF">2018-06-20T16:57:28Z</dcterms:created>
  <dcterms:modified xsi:type="dcterms:W3CDTF">2018-11-01T20:53:41Z</dcterms:modified>
</cp:coreProperties>
</file>